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<sst xmlns="http://schemas.openxmlformats.org/spreadsheetml/2006/main" count="60" uniqueCount="54">
  <si>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A Valcer Táncstúdió közhasznúsági jelentése</t>
  </si>
  <si>
    <t>Bevételek:</t>
  </si>
  <si>
    <t>A.</t>
  </si>
  <si>
    <t>Közhasznú bevétel összesen</t>
  </si>
  <si>
    <t>1.</t>
  </si>
  <si>
    <t>Közhasznú működésre kapott támogatás</t>
  </si>
  <si>
    <t>központi költségvetéstől</t>
  </si>
  <si>
    <t>egyéb</t>
  </si>
  <si>
    <t>…ebből 1%</t>
  </si>
  <si>
    <t>2.</t>
  </si>
  <si>
    <t>Pályázati úton elnyert támogatás</t>
  </si>
  <si>
    <t>Közhasznú tevékenységből származó bev.</t>
  </si>
  <si>
    <t>Tagdíjból származó bevétel</t>
  </si>
  <si>
    <t>Egyéb bevételek</t>
  </si>
  <si>
    <t>Vállalkozási tevékenység bevétele</t>
  </si>
  <si>
    <t xml:space="preserve">B. </t>
  </si>
  <si>
    <t>4.</t>
  </si>
  <si>
    <t>5.</t>
  </si>
  <si>
    <t>3.</t>
  </si>
  <si>
    <t>Kiadások:</t>
  </si>
  <si>
    <t>Bevételek összesen:</t>
  </si>
  <si>
    <t>Közhasznú ráfordítás összesen</t>
  </si>
  <si>
    <t xml:space="preserve">1. </t>
  </si>
  <si>
    <t>Anyagi jellegű ráfordítások</t>
  </si>
  <si>
    <t>táncruha készítés költsége</t>
  </si>
  <si>
    <t>egyéb anyag költség</t>
  </si>
  <si>
    <t>bérleti díjak</t>
  </si>
  <si>
    <t>reklám, hírdetés</t>
  </si>
  <si>
    <t>oktatás, továbbképzés</t>
  </si>
  <si>
    <t>posta, telefon ktsg</t>
  </si>
  <si>
    <t>egyéb igénybevett szolgáltatások</t>
  </si>
  <si>
    <t>pénzügyi szolgáltatás</t>
  </si>
  <si>
    <t>egyéb szolgáltatás</t>
  </si>
  <si>
    <t>útnyílvántartás</t>
  </si>
  <si>
    <t>Személyi jellegú ráfordítás</t>
  </si>
  <si>
    <t>bérköltség</t>
  </si>
  <si>
    <t>megbízási díjak</t>
  </si>
  <si>
    <t>személyi jellegű kifizetések</t>
  </si>
  <si>
    <t>bérjárulékok</t>
  </si>
  <si>
    <t>Értékcsökkenési leírás</t>
  </si>
  <si>
    <t>Egyéb ráfordítások</t>
  </si>
  <si>
    <t>KÖZHASZNÚ TEVÉKENYSÉG EREDMÉNYE:</t>
  </si>
  <si>
    <t>Összeg</t>
  </si>
  <si>
    <t>Összesen</t>
  </si>
  <si>
    <t>8.1. Táblázat</t>
  </si>
  <si>
    <t>8.2. Táblázat</t>
  </si>
  <si>
    <t>Felhalmozási</t>
  </si>
  <si>
    <t>dologi</t>
  </si>
  <si>
    <t>bér</t>
  </si>
  <si>
    <t>bérleti díj és közüzemi</t>
  </si>
  <si>
    <t>ÖSSZ</t>
  </si>
  <si>
    <t>Egyéb</t>
  </si>
  <si>
    <t>NCA</t>
  </si>
  <si>
    <t>könyvelés, közjegyző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</si>
</sst>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view="pageBreakPreview" zoomScale="60" zoomScaleNormal="75" workbookViewId="0" topLeftCell="A1">
      <pane ySplit="4" topLeftCell="BM21" activePane="bottomLeft" state="frozen"/>
      <selection pane="topLeft" activeCell="A1" sqref="A1"/>
      <selection pane="bottomLeft" activeCell="B2" sqref="B2:I2"/>
    </sheetView>
  </sheetViews>
  <sheetFormatPr defaultColWidth="9.00390625" defaultRowHeight="12.75"/>
  <cols>
    <col min="1" max="1" width="3.00390625" style="0" customWidth="1"/>
    <col min="2" max="2" width="4.75390625" style="0" customWidth="1"/>
    <col min="3" max="3" width="11.00390625" style="0" customWidth="1"/>
    <col min="6" max="6" width="17.00390625" style="0" customWidth="1"/>
    <col min="7" max="7" width="4.75390625" style="0" customWidth="1"/>
    <col min="8" max="8" width="14.25390625" style="1" customWidth="1"/>
    <col min="9" max="9" width="13.25390625" style="2" bestFit="1" customWidth="1"/>
    <col min="10" max="10" width="9.25390625" style="0" bestFit="1" customWidth="1"/>
    <col min="12" max="12" width="13.00390625" style="0" customWidth="1"/>
    <col min="13" max="13" width="11.75390625" style="1" bestFit="1" customWidth="1"/>
    <col min="14" max="14" width="10.375" style="1" bestFit="1" customWidth="1"/>
    <col min="15" max="15" width="11.625" style="1" bestFit="1" customWidth="1"/>
    <col min="16" max="16" width="12.625" style="1" customWidth="1"/>
  </cols>
  <sheetData>
    <row r="2" spans="2:9" ht="15.75">
      <c r="B2" s="42" t="s">
        <v>0</v>
      </c>
      <c r="C2" s="42"/>
      <c r="D2" s="42"/>
      <c r="E2" s="42"/>
      <c r="F2" s="42"/>
      <c r="G2" s="42"/>
      <c r="H2" s="42"/>
      <c r="I2" s="42"/>
    </row>
    <row r="3" spans="2:8" ht="15">
      <c r="B3" s="4"/>
      <c r="C3" s="4"/>
      <c r="D3" s="4"/>
      <c r="E3" s="4"/>
      <c r="F3" s="4"/>
      <c r="G3" s="4"/>
      <c r="H3" s="5"/>
    </row>
    <row r="4" spans="2:9" ht="15.75">
      <c r="B4" s="4"/>
      <c r="C4" s="4"/>
      <c r="D4" s="4"/>
      <c r="E4" s="4"/>
      <c r="F4" s="4"/>
      <c r="G4" s="4"/>
      <c r="H4" s="14" t="s">
        <v>42</v>
      </c>
      <c r="I4" s="18" t="s">
        <v>43</v>
      </c>
    </row>
    <row r="5" spans="2:8" ht="15.75">
      <c r="B5" s="11" t="s">
        <v>1</v>
      </c>
      <c r="C5" s="6"/>
      <c r="D5" s="4"/>
      <c r="E5" s="4"/>
      <c r="F5" s="4"/>
      <c r="G5" s="4"/>
      <c r="H5" s="5"/>
    </row>
    <row r="6" spans="2:9" ht="15.75">
      <c r="B6" s="6" t="s">
        <v>2</v>
      </c>
      <c r="C6" s="40" t="s">
        <v>3</v>
      </c>
      <c r="D6" s="40"/>
      <c r="E6" s="40"/>
      <c r="F6" s="40"/>
      <c r="G6" s="4"/>
      <c r="I6" s="19">
        <f>H7+H11+H12+H13+H14</f>
        <v>10805376</v>
      </c>
    </row>
    <row r="7" spans="2:8" ht="15.75">
      <c r="B7" s="7" t="s">
        <v>4</v>
      </c>
      <c r="C7" s="38" t="s">
        <v>5</v>
      </c>
      <c r="D7" s="38"/>
      <c r="E7" s="38"/>
      <c r="F7" s="38"/>
      <c r="G7" s="4"/>
      <c r="H7" s="5">
        <f>SUM(H8:H9)</f>
        <v>1677399</v>
      </c>
    </row>
    <row r="8" spans="2:8" ht="15">
      <c r="B8" s="8"/>
      <c r="C8" s="39" t="s">
        <v>6</v>
      </c>
      <c r="D8" s="39"/>
      <c r="E8" s="39"/>
      <c r="F8" s="39"/>
      <c r="G8" s="4"/>
      <c r="H8" s="9">
        <v>250000</v>
      </c>
    </row>
    <row r="9" spans="2:8" ht="15">
      <c r="B9" s="8"/>
      <c r="C9" s="39" t="s">
        <v>7</v>
      </c>
      <c r="D9" s="39"/>
      <c r="E9" s="39"/>
      <c r="F9" s="39"/>
      <c r="G9" s="4"/>
      <c r="H9" s="9">
        <v>1427399</v>
      </c>
    </row>
    <row r="10" spans="2:8" ht="15">
      <c r="B10" s="8"/>
      <c r="C10" s="41" t="s">
        <v>8</v>
      </c>
      <c r="D10" s="41"/>
      <c r="E10" s="41"/>
      <c r="F10" s="41"/>
      <c r="G10" s="4"/>
      <c r="H10" s="3">
        <v>321043</v>
      </c>
    </row>
    <row r="11" spans="2:8" ht="15.75">
      <c r="B11" s="7" t="s">
        <v>9</v>
      </c>
      <c r="C11" s="38" t="s">
        <v>10</v>
      </c>
      <c r="D11" s="38"/>
      <c r="E11" s="38"/>
      <c r="F11" s="38"/>
      <c r="G11" s="17"/>
      <c r="H11" s="5">
        <v>150000</v>
      </c>
    </row>
    <row r="12" spans="2:8" ht="15.75">
      <c r="B12" s="7" t="s">
        <v>18</v>
      </c>
      <c r="C12" s="38" t="s">
        <v>11</v>
      </c>
      <c r="D12" s="38"/>
      <c r="E12" s="38"/>
      <c r="F12" s="38"/>
      <c r="G12" s="38"/>
      <c r="H12" s="5">
        <v>7427665</v>
      </c>
    </row>
    <row r="13" spans="2:8" ht="15.75">
      <c r="B13" s="7" t="s">
        <v>16</v>
      </c>
      <c r="C13" s="38" t="s">
        <v>12</v>
      </c>
      <c r="D13" s="38"/>
      <c r="E13" s="38"/>
      <c r="F13" s="38"/>
      <c r="G13" s="17"/>
      <c r="H13" s="5">
        <v>1520000</v>
      </c>
    </row>
    <row r="14" spans="2:8" ht="15.75">
      <c r="B14" s="7" t="s">
        <v>17</v>
      </c>
      <c r="C14" s="6" t="s">
        <v>13</v>
      </c>
      <c r="D14" s="4"/>
      <c r="E14" s="4"/>
      <c r="F14" s="4"/>
      <c r="G14" s="4"/>
      <c r="H14" s="5">
        <v>30312</v>
      </c>
    </row>
    <row r="15" spans="2:9" ht="15.75">
      <c r="B15" s="6" t="s">
        <v>15</v>
      </c>
      <c r="C15" s="6" t="s">
        <v>14</v>
      </c>
      <c r="D15" s="6"/>
      <c r="E15" s="6"/>
      <c r="F15" s="6"/>
      <c r="G15" s="4"/>
      <c r="I15" s="19">
        <v>680080</v>
      </c>
    </row>
    <row r="16" spans="2:8" ht="15.75">
      <c r="B16" s="6"/>
      <c r="C16" s="6"/>
      <c r="D16" s="6"/>
      <c r="E16" s="6"/>
      <c r="F16" s="6"/>
      <c r="G16" s="4"/>
      <c r="H16" s="10"/>
    </row>
    <row r="17" spans="2:9" ht="15.75">
      <c r="B17" s="11" t="s">
        <v>20</v>
      </c>
      <c r="C17" s="11"/>
      <c r="D17" s="11"/>
      <c r="E17" s="11"/>
      <c r="F17" s="11"/>
      <c r="G17" s="12"/>
      <c r="I17" s="20">
        <f>I15+I6</f>
        <v>11485456</v>
      </c>
    </row>
    <row r="18" spans="2:8" ht="15">
      <c r="B18" s="4"/>
      <c r="C18" s="4"/>
      <c r="D18" s="4"/>
      <c r="E18" s="4"/>
      <c r="F18" s="4"/>
      <c r="G18" s="4"/>
      <c r="H18" s="5"/>
    </row>
    <row r="19" spans="2:8" ht="15.75">
      <c r="B19" s="11" t="s">
        <v>19</v>
      </c>
      <c r="C19" s="4"/>
      <c r="D19" s="4"/>
      <c r="E19" s="4"/>
      <c r="F19" s="4"/>
      <c r="G19" s="4"/>
      <c r="H19" s="5"/>
    </row>
    <row r="20" spans="2:9" ht="15.75">
      <c r="B20" s="6" t="s">
        <v>2</v>
      </c>
      <c r="C20" s="40" t="s">
        <v>21</v>
      </c>
      <c r="D20" s="40"/>
      <c r="E20" s="40"/>
      <c r="F20" s="40"/>
      <c r="G20" s="4"/>
      <c r="H20" s="5"/>
      <c r="I20" s="19">
        <f>H21+H33+H38+H39</f>
        <v>11350850</v>
      </c>
    </row>
    <row r="21" spans="2:8" ht="15.75">
      <c r="B21" s="6" t="s">
        <v>22</v>
      </c>
      <c r="C21" s="40" t="s">
        <v>23</v>
      </c>
      <c r="D21" s="40"/>
      <c r="E21" s="40"/>
      <c r="F21" s="40"/>
      <c r="G21" s="4"/>
      <c r="H21" s="10">
        <f>SUM(H22:H32)</f>
        <v>7409275</v>
      </c>
    </row>
    <row r="22" spans="2:15" ht="15">
      <c r="B22" s="4"/>
      <c r="C22" s="39" t="s">
        <v>24</v>
      </c>
      <c r="D22" s="39"/>
      <c r="E22" s="39"/>
      <c r="F22" s="39"/>
      <c r="G22" s="15"/>
      <c r="H22" s="9">
        <v>505492</v>
      </c>
      <c r="L22" s="44" t="s">
        <v>44</v>
      </c>
      <c r="M22" s="44"/>
      <c r="N22" s="44"/>
      <c r="O22" s="44"/>
    </row>
    <row r="23" spans="2:8" ht="15">
      <c r="B23" s="4"/>
      <c r="C23" s="39" t="s">
        <v>25</v>
      </c>
      <c r="D23" s="39"/>
      <c r="E23" s="39"/>
      <c r="F23" s="39"/>
      <c r="G23" s="15"/>
      <c r="H23" s="9">
        <v>642145</v>
      </c>
    </row>
    <row r="24" spans="2:8" ht="15.75" thickBot="1">
      <c r="B24" s="4"/>
      <c r="C24" s="39" t="s">
        <v>26</v>
      </c>
      <c r="D24" s="39"/>
      <c r="E24" s="39"/>
      <c r="F24" s="39"/>
      <c r="G24" s="15"/>
      <c r="H24" s="9">
        <v>552000</v>
      </c>
    </row>
    <row r="25" spans="2:13" ht="15.75" thickBot="1">
      <c r="B25" s="4"/>
      <c r="C25" s="39" t="s">
        <v>27</v>
      </c>
      <c r="D25" s="39"/>
      <c r="E25" s="39"/>
      <c r="F25" s="39"/>
      <c r="G25" s="15"/>
      <c r="H25" s="9">
        <v>132700</v>
      </c>
      <c r="M25" s="25">
        <f>M33-O26</f>
        <v>7742614.000000002</v>
      </c>
    </row>
    <row r="26" spans="2:15" ht="15">
      <c r="B26" s="4"/>
      <c r="C26" s="39" t="s">
        <v>28</v>
      </c>
      <c r="D26" s="39"/>
      <c r="E26" s="39"/>
      <c r="F26" s="39"/>
      <c r="G26" s="15"/>
      <c r="H26" s="9">
        <v>1561786</v>
      </c>
      <c r="M26" s="22">
        <v>100000</v>
      </c>
      <c r="N26" s="26">
        <f>SUM(M26:M28)</f>
        <v>750000</v>
      </c>
      <c r="O26" s="22">
        <f>SUM(N26:N29)+M31</f>
        <v>4743321</v>
      </c>
    </row>
    <row r="27" spans="3:15" ht="15">
      <c r="C27" s="39" t="s">
        <v>29</v>
      </c>
      <c r="D27" s="39"/>
      <c r="E27" s="39"/>
      <c r="F27" s="39"/>
      <c r="G27" s="16"/>
      <c r="H27" s="9">
        <v>989255</v>
      </c>
      <c r="M27" s="23">
        <v>500000</v>
      </c>
      <c r="N27" s="30"/>
      <c r="O27" s="23"/>
    </row>
    <row r="28" spans="3:15" ht="15.75" thickBot="1">
      <c r="C28" s="39" t="s">
        <v>30</v>
      </c>
      <c r="D28" s="39"/>
      <c r="E28" s="39"/>
      <c r="F28" s="39"/>
      <c r="G28" s="16"/>
      <c r="H28" s="9">
        <v>594942</v>
      </c>
      <c r="M28" s="24">
        <v>150000</v>
      </c>
      <c r="N28" s="31"/>
      <c r="O28" s="23"/>
    </row>
    <row r="29" spans="3:15" ht="15">
      <c r="C29" s="39" t="s">
        <v>53</v>
      </c>
      <c r="D29" s="39"/>
      <c r="E29" s="39"/>
      <c r="F29" s="39"/>
      <c r="G29" s="16"/>
      <c r="H29" s="9">
        <v>126120</v>
      </c>
      <c r="M29" s="22">
        <v>370000</v>
      </c>
      <c r="N29" s="26">
        <f>SUM(M29:M30)</f>
        <v>723147</v>
      </c>
      <c r="O29" s="23"/>
    </row>
    <row r="30" spans="3:15" ht="15.75" thickBot="1">
      <c r="C30" s="39" t="s">
        <v>31</v>
      </c>
      <c r="D30" s="39"/>
      <c r="E30" s="39"/>
      <c r="F30" s="39"/>
      <c r="G30" s="16"/>
      <c r="H30" s="9">
        <v>97206</v>
      </c>
      <c r="M30" s="24">
        <v>353147</v>
      </c>
      <c r="N30" s="31"/>
      <c r="O30" s="23"/>
    </row>
    <row r="31" spans="3:15" ht="15.75" thickBot="1">
      <c r="C31" s="39" t="s">
        <v>32</v>
      </c>
      <c r="D31" s="39"/>
      <c r="E31" s="39"/>
      <c r="F31" s="39"/>
      <c r="G31" s="16"/>
      <c r="H31" s="9">
        <v>1505468</v>
      </c>
      <c r="M31" s="25">
        <v>3270174</v>
      </c>
      <c r="O31" s="24"/>
    </row>
    <row r="32" spans="3:8" ht="15.75" thickBot="1">
      <c r="C32" s="39" t="s">
        <v>33</v>
      </c>
      <c r="D32" s="39"/>
      <c r="E32" s="39"/>
      <c r="F32" s="39"/>
      <c r="G32" s="16"/>
      <c r="H32" s="9">
        <v>702161</v>
      </c>
    </row>
    <row r="33" spans="2:13" ht="16.5" thickBot="1">
      <c r="B33" s="13" t="s">
        <v>9</v>
      </c>
      <c r="C33" s="38" t="s">
        <v>34</v>
      </c>
      <c r="D33" s="38"/>
      <c r="E33" s="38"/>
      <c r="F33" s="38"/>
      <c r="H33" s="10">
        <f>SUM(H34:H37)</f>
        <v>3021010</v>
      </c>
      <c r="M33" s="25">
        <f>I20*1.1</f>
        <v>12485935.000000002</v>
      </c>
    </row>
    <row r="34" spans="3:8" ht="15">
      <c r="C34" s="39" t="s">
        <v>35</v>
      </c>
      <c r="D34" s="39"/>
      <c r="E34" s="39"/>
      <c r="F34" s="39"/>
      <c r="G34" s="16"/>
      <c r="H34" s="9">
        <v>1538606</v>
      </c>
    </row>
    <row r="35" spans="3:8" ht="15">
      <c r="C35" s="39" t="s">
        <v>36</v>
      </c>
      <c r="D35" s="39"/>
      <c r="E35" s="39"/>
      <c r="F35" s="39"/>
      <c r="G35" s="16"/>
      <c r="H35" s="9">
        <v>125430</v>
      </c>
    </row>
    <row r="36" spans="3:8" ht="15">
      <c r="C36" s="39" t="s">
        <v>37</v>
      </c>
      <c r="D36" s="39"/>
      <c r="E36" s="39"/>
      <c r="F36" s="39"/>
      <c r="G36" s="16"/>
      <c r="H36" s="9">
        <v>377650</v>
      </c>
    </row>
    <row r="37" spans="3:12" ht="15">
      <c r="C37" s="39" t="s">
        <v>38</v>
      </c>
      <c r="D37" s="39"/>
      <c r="E37" s="39"/>
      <c r="F37" s="39"/>
      <c r="G37" s="16"/>
      <c r="H37" s="9">
        <v>979324</v>
      </c>
      <c r="L37" s="13" t="s">
        <v>45</v>
      </c>
    </row>
    <row r="38" spans="2:16" ht="15.75">
      <c r="B38" s="13" t="s">
        <v>18</v>
      </c>
      <c r="C38" s="40" t="s">
        <v>39</v>
      </c>
      <c r="D38" s="40"/>
      <c r="E38" s="40"/>
      <c r="F38" s="40"/>
      <c r="H38" s="10">
        <v>141960</v>
      </c>
      <c r="L38" s="34"/>
      <c r="M38" s="27"/>
      <c r="N38" s="33" t="s">
        <v>52</v>
      </c>
      <c r="O38" s="33" t="s">
        <v>51</v>
      </c>
      <c r="P38" s="33" t="s">
        <v>43</v>
      </c>
    </row>
    <row r="39" spans="2:16" ht="15.75">
      <c r="B39" s="13" t="s">
        <v>16</v>
      </c>
      <c r="C39" s="40" t="s">
        <v>40</v>
      </c>
      <c r="D39" s="40"/>
      <c r="E39" s="40"/>
      <c r="F39" s="40"/>
      <c r="H39" s="10">
        <v>778605</v>
      </c>
      <c r="L39" s="34" t="s">
        <v>46</v>
      </c>
      <c r="M39" s="27"/>
      <c r="N39" s="27">
        <v>0</v>
      </c>
      <c r="O39" s="27">
        <v>0</v>
      </c>
      <c r="P39" s="27">
        <v>0</v>
      </c>
    </row>
    <row r="40" spans="12:16" ht="12.75">
      <c r="L40" s="34" t="s">
        <v>47</v>
      </c>
      <c r="M40" s="27"/>
      <c r="N40" s="27">
        <f>3270174-N42</f>
        <v>1570174</v>
      </c>
      <c r="O40" s="27">
        <f>P40-N40</f>
        <v>3580028.500000002</v>
      </c>
      <c r="P40" s="27">
        <f>M33-SUM(P41:P43)</f>
        <v>5150202.500000002</v>
      </c>
    </row>
    <row r="41" spans="2:16" ht="15.75">
      <c r="B41" s="43" t="s">
        <v>41</v>
      </c>
      <c r="C41" s="43"/>
      <c r="D41" s="43"/>
      <c r="E41" s="43"/>
      <c r="F41" s="43"/>
      <c r="G41" s="4"/>
      <c r="H41" s="5"/>
      <c r="I41" s="37">
        <f>I6-I20</f>
        <v>-545474</v>
      </c>
      <c r="L41" s="34" t="s">
        <v>48</v>
      </c>
      <c r="M41" s="27"/>
      <c r="N41" s="27">
        <v>0</v>
      </c>
      <c r="O41" s="27">
        <f>P41-N41</f>
        <v>3323111.0000000005</v>
      </c>
      <c r="P41" s="27">
        <f>H33*1.1</f>
        <v>3323111.0000000005</v>
      </c>
    </row>
    <row r="42" spans="2:16" ht="12.75">
      <c r="B42" s="21"/>
      <c r="C42" s="21"/>
      <c r="D42" s="21"/>
      <c r="E42" s="21"/>
      <c r="F42" s="21"/>
      <c r="L42" s="34" t="s">
        <v>49</v>
      </c>
      <c r="M42" s="27"/>
      <c r="N42" s="27">
        <v>1700000</v>
      </c>
      <c r="O42" s="27">
        <f>P42-N42</f>
        <v>1300000</v>
      </c>
      <c r="P42" s="27">
        <v>3000000</v>
      </c>
    </row>
    <row r="43" spans="2:16" ht="13.5" thickBot="1">
      <c r="B43" s="21"/>
      <c r="C43" s="21"/>
      <c r="D43" s="21"/>
      <c r="E43" s="21"/>
      <c r="F43" s="21"/>
      <c r="L43" s="35" t="s">
        <v>51</v>
      </c>
      <c r="M43" s="28"/>
      <c r="N43" s="28">
        <v>0</v>
      </c>
      <c r="O43" s="28">
        <f>P43-N43</f>
        <v>1012621.5000000001</v>
      </c>
      <c r="P43" s="28">
        <f>(141960+778605)*1.1</f>
        <v>1012621.5000000001</v>
      </c>
    </row>
    <row r="44" spans="2:16" ht="13.5" thickBot="1">
      <c r="B44" s="21"/>
      <c r="C44" s="21"/>
      <c r="D44" s="21"/>
      <c r="E44" s="21"/>
      <c r="F44" s="21"/>
      <c r="L44" s="36" t="s">
        <v>50</v>
      </c>
      <c r="M44" s="29"/>
      <c r="N44" s="29">
        <f>SUM(N39:N43)</f>
        <v>3270174</v>
      </c>
      <c r="O44" s="29">
        <f>SUM(O39:O43)</f>
        <v>9215761.000000002</v>
      </c>
      <c r="P44" s="32">
        <f>SUM(P39:P43)</f>
        <v>12485935.000000002</v>
      </c>
    </row>
    <row r="45" spans="2:15" ht="12.75">
      <c r="B45" s="21"/>
      <c r="C45" s="21"/>
      <c r="D45" s="21"/>
      <c r="E45" s="21"/>
      <c r="F45" s="21"/>
      <c r="O45" s="1">
        <f>SUM(N44:O44)</f>
        <v>12485935.000000002</v>
      </c>
    </row>
    <row r="46" spans="2:6" ht="12.75">
      <c r="B46" s="21"/>
      <c r="C46" s="21"/>
      <c r="D46" s="21"/>
      <c r="E46" s="21"/>
      <c r="F46" s="21"/>
    </row>
  </sheetData>
  <mergeCells count="31">
    <mergeCell ref="B41:F41"/>
    <mergeCell ref="L22:O22"/>
    <mergeCell ref="C37:F37"/>
    <mergeCell ref="C38:F38"/>
    <mergeCell ref="C39:F39"/>
    <mergeCell ref="C35:F35"/>
    <mergeCell ref="C36:F36"/>
    <mergeCell ref="C27:F27"/>
    <mergeCell ref="C28:F28"/>
    <mergeCell ref="B2:I2"/>
    <mergeCell ref="C21:F21"/>
    <mergeCell ref="C33:F33"/>
    <mergeCell ref="C34:F34"/>
    <mergeCell ref="C29:F29"/>
    <mergeCell ref="C30:F30"/>
    <mergeCell ref="C31:F31"/>
    <mergeCell ref="C32:F32"/>
    <mergeCell ref="C25:F25"/>
    <mergeCell ref="C26:F26"/>
    <mergeCell ref="C20:F20"/>
    <mergeCell ref="C22:F22"/>
    <mergeCell ref="C23:F23"/>
    <mergeCell ref="C24:F24"/>
    <mergeCell ref="C10:F10"/>
    <mergeCell ref="C11:F11"/>
    <mergeCell ref="C13:F13"/>
    <mergeCell ref="C12:G12"/>
    <mergeCell ref="C7:F7"/>
    <mergeCell ref="C8:F8"/>
    <mergeCell ref="C9:F9"/>
    <mergeCell ref="C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Valcer</dc:creator>
  <cp:keywords/>
  <dc:description/>
  <cp:lastModifiedBy>Valcer</cp:lastModifiedBy>
  <cp:lastPrinted>2004-11-10T18:58:32Z</cp:lastPrinted>
  <dcterms:created xsi:type="dcterms:W3CDTF">2004-06-17T12:12:07Z</dcterms:created>
  <dcterms:modified xsi:type="dcterms:W3CDTF">2004-11-10T18:59:28Z</dcterms:modified>
  <cp:category/>
  <cp:version/>
  <cp:contentType/>
  <cp:contentStatus/>
</cp:coreProperties>
</file>